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2243_地域包括ケア推進課から0515_高齢介護課へ移動\②介護保険係・介護認定係\0001介護保険担当\I_5_5　　介護保険\00ケアマネ事業所関係\05_集団指導\R3\1_介護保険係\関\栃木市【居宅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【記載例】居宅介護支援!$A$1:$BD$49</definedName>
    <definedName name="_xlnm.Print_Area" localSheetId="3">記入方法!$A$1:$O$77</definedName>
    <definedName name="_xlnm.Print_Area" localSheetId="2">'居宅介護支援（100名）'!$A$1:$BD$133</definedName>
    <definedName name="_xlnm.Print_Area" localSheetId="1">'居宅介護支援（１枚版）'!$A$1:$BD$49</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 i="10" l="1"/>
  <c r="B29" i="1"/>
  <c r="H126" i="9" l="1"/>
  <c r="C126" i="9"/>
  <c r="AU9" i="9"/>
  <c r="AU9" i="1"/>
  <c r="AU9" i="10"/>
  <c r="G121" i="9" l="1"/>
  <c r="G120" i="9"/>
  <c r="G119" i="9"/>
  <c r="G118" i="9"/>
  <c r="E121" i="9"/>
  <c r="E120" i="9"/>
  <c r="E119" i="9"/>
  <c r="E118" i="9"/>
  <c r="E34" i="1"/>
  <c r="G37" i="1"/>
  <c r="E37" i="1"/>
  <c r="G36" i="1"/>
  <c r="E36" i="1"/>
  <c r="G35" i="1"/>
  <c r="E35" i="1"/>
  <c r="G34" i="1"/>
  <c r="G37" i="10"/>
  <c r="G35" i="10"/>
  <c r="E37" i="10"/>
  <c r="E35" i="10"/>
  <c r="H127" i="9" l="1"/>
  <c r="C127" i="9"/>
  <c r="L122" i="9"/>
  <c r="P122" i="9"/>
  <c r="C132" i="9" s="1"/>
  <c r="J122" i="9"/>
  <c r="E122" i="9"/>
  <c r="G122" i="9"/>
  <c r="C43" i="1"/>
  <c r="H43" i="1"/>
  <c r="H42" i="1"/>
  <c r="C42" i="1"/>
  <c r="P38" i="1"/>
  <c r="C48" i="1" s="1"/>
  <c r="L38" i="1"/>
  <c r="J38" i="1"/>
  <c r="G38" i="1"/>
  <c r="E38" i="1"/>
  <c r="M127" i="9" l="1"/>
  <c r="H132" i="9" s="1"/>
  <c r="M132" i="9" s="1"/>
  <c r="M43" i="1"/>
  <c r="H48" i="1" s="1"/>
  <c r="M48" i="1" s="1"/>
  <c r="AU15" i="1"/>
  <c r="AU23" i="10" l="1"/>
  <c r="H43" i="10"/>
  <c r="H42" i="10"/>
  <c r="C42" i="10"/>
  <c r="P38" i="10"/>
  <c r="C48" i="10" s="1"/>
  <c r="L38" i="10"/>
  <c r="C43" i="10" s="1"/>
  <c r="M43" i="10" s="1"/>
  <c r="H48" i="10" s="1"/>
  <c r="J38" i="10"/>
  <c r="AU29" i="10"/>
  <c r="AU28" i="10"/>
  <c r="AU27" i="10"/>
  <c r="AU26" i="10"/>
  <c r="AU25" i="10"/>
  <c r="AU24" i="10"/>
  <c r="AU22" i="10"/>
  <c r="AU21" i="10"/>
  <c r="AU20" i="10"/>
  <c r="AU19" i="10"/>
  <c r="AU18" i="10"/>
  <c r="E36" i="10" s="1"/>
  <c r="AU17" i="10"/>
  <c r="AU16" i="10"/>
  <c r="AU15" i="10"/>
  <c r="E34" i="10" s="1"/>
  <c r="B15" i="10"/>
  <c r="B16" i="10" s="1"/>
  <c r="B17" i="10" s="1"/>
  <c r="B18" i="10" s="1"/>
  <c r="B19" i="10" s="1"/>
  <c r="B20" i="10" s="1"/>
  <c r="B21" i="10" s="1"/>
  <c r="B22" i="10" s="1"/>
  <c r="B23" i="10" s="1"/>
  <c r="B24" i="10" s="1"/>
  <c r="B25" i="10" s="1"/>
  <c r="B26" i="10" s="1"/>
  <c r="B27" i="10" s="1"/>
  <c r="B28" i="10" s="1"/>
  <c r="AU14" i="10"/>
  <c r="X2" i="10"/>
  <c r="AJ12" i="10" s="1"/>
  <c r="AJ13" i="10" s="1"/>
  <c r="M48"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6" i="10" s="1"/>
  <c r="E38" i="10" l="1"/>
  <c r="AW27" i="10"/>
  <c r="AW16" i="10"/>
  <c r="AW29" i="10"/>
  <c r="AW21" i="10"/>
  <c r="AW17" i="10"/>
  <c r="AW25" i="10"/>
  <c r="AW15" i="10"/>
  <c r="G34" i="10" s="1"/>
  <c r="AW26" i="10"/>
  <c r="AW20" i="10"/>
  <c r="AW14" i="10"/>
  <c r="AW24" i="10"/>
  <c r="AW28" i="10"/>
  <c r="AW23" i="10"/>
  <c r="AW19" i="10"/>
  <c r="G38"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20" i="1"/>
  <c r="AW19" i="1"/>
  <c r="AW29"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<sst xmlns="http://schemas.openxmlformats.org/spreadsheetml/2006/main" count="390" uniqueCount="148">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</sst>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5"/>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29" si="1">IF($AZ$3="４週",AU14/4,IF($AZ$3="暦月",AU14/($AZ$7/7),""))</f>
        <v>40</v>
      </c>
      <c r="AX14" s="231"/>
      <c r="AY14" s="198"/>
      <c r="AZ14" s="199"/>
      <c r="BA14" s="199"/>
      <c r="BB14" s="199"/>
      <c r="BC14" s="199"/>
      <c r="BD14" s="200"/>
    </row>
    <row r="15" spans="1:57" ht="39.950000000000003" customHeight="1" x14ac:dyDescent="0.4">
      <c r="A15" s="71"/>
      <c r="B15" s="86">
        <f t="shared" ref="B15:B29"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29"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thickBot="1" x14ac:dyDescent="0.45">
      <c r="A29" s="71"/>
      <c r="B29" s="86">
        <f t="shared" si="2"/>
        <v>16</v>
      </c>
      <c r="C29" s="232"/>
      <c r="D29" s="233"/>
      <c r="E29" s="234"/>
      <c r="F29" s="235"/>
      <c r="G29" s="236"/>
      <c r="H29" s="237"/>
      <c r="I29" s="237"/>
      <c r="J29" s="237"/>
      <c r="K29" s="238"/>
      <c r="L29" s="239"/>
      <c r="M29" s="240"/>
      <c r="N29" s="240"/>
      <c r="O29" s="241"/>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242">
        <f t="shared" si="3"/>
        <v>0</v>
      </c>
      <c r="AV29" s="243"/>
      <c r="AW29" s="244">
        <f t="shared" si="1"/>
        <v>0</v>
      </c>
      <c r="AX29" s="245"/>
      <c r="AY29" s="246"/>
      <c r="AZ29" s="247"/>
      <c r="BA29" s="247"/>
      <c r="BB29" s="247"/>
      <c r="BC29" s="247"/>
      <c r="BD29" s="248"/>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row>
    <row r="31" spans="1:56" ht="20.25" customHeight="1" x14ac:dyDescent="0.4">
      <c r="A31" s="71"/>
      <c r="B31" s="98" t="s">
        <v>133</v>
      </c>
      <c r="C31" s="98"/>
      <c r="D31" s="98"/>
      <c r="E31" s="98"/>
      <c r="F31" s="98"/>
      <c r="G31" s="98"/>
      <c r="H31" s="98"/>
      <c r="I31" s="98"/>
      <c r="J31" s="98"/>
      <c r="K31" s="98"/>
      <c r="L31" s="99"/>
      <c r="M31" s="98"/>
      <c r="N31" s="98"/>
      <c r="O31" s="98"/>
      <c r="P31" s="98"/>
      <c r="Q31" s="98"/>
      <c r="R31" s="98"/>
      <c r="S31" s="98"/>
      <c r="T31" s="98" t="s">
        <v>70</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249" t="s">
        <v>35</v>
      </c>
      <c r="D32" s="249"/>
      <c r="E32" s="249" t="s">
        <v>36</v>
      </c>
      <c r="F32" s="249"/>
      <c r="G32" s="249"/>
      <c r="H32" s="249"/>
      <c r="I32" s="98"/>
      <c r="J32" s="251" t="s">
        <v>39</v>
      </c>
      <c r="K32" s="251"/>
      <c r="L32" s="251"/>
      <c r="M32" s="251"/>
      <c r="N32" s="67"/>
      <c r="O32" s="67"/>
      <c r="P32" s="96" t="s">
        <v>47</v>
      </c>
      <c r="Q32" s="96"/>
      <c r="R32" s="98"/>
      <c r="S32" s="98"/>
      <c r="T32" s="252" t="s">
        <v>7</v>
      </c>
      <c r="U32" s="253"/>
      <c r="V32" s="252" t="s">
        <v>8</v>
      </c>
      <c r="W32" s="254"/>
      <c r="X32" s="254"/>
      <c r="Y32" s="253"/>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50"/>
      <c r="D33" s="250"/>
      <c r="E33" s="250" t="s">
        <v>37</v>
      </c>
      <c r="F33" s="250"/>
      <c r="G33" s="250" t="s">
        <v>38</v>
      </c>
      <c r="H33" s="250"/>
      <c r="I33" s="98"/>
      <c r="J33" s="250" t="s">
        <v>37</v>
      </c>
      <c r="K33" s="250"/>
      <c r="L33" s="250" t="s">
        <v>38</v>
      </c>
      <c r="M33" s="250"/>
      <c r="N33" s="67"/>
      <c r="O33" s="67"/>
      <c r="P33" s="96" t="s">
        <v>44</v>
      </c>
      <c r="Q33" s="96"/>
      <c r="R33" s="98"/>
      <c r="S33" s="98"/>
      <c r="T33" s="252" t="s">
        <v>3</v>
      </c>
      <c r="U33" s="253"/>
      <c r="V33" s="252" t="s">
        <v>50</v>
      </c>
      <c r="W33" s="254"/>
      <c r="X33" s="254"/>
      <c r="Y33" s="253"/>
      <c r="Z33" s="10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2" t="s">
        <v>3</v>
      </c>
      <c r="D34" s="253"/>
      <c r="E34" s="255">
        <f>SUMIFS($AU$14:$AV$29,$C$14:$D$29,"介護支援専門員",$E$14:$F$29,"A")</f>
        <v>480</v>
      </c>
      <c r="F34" s="256"/>
      <c r="G34" s="257">
        <f>SUMIFS($AW$14:$AX$29,$C$14:$D$29,"介護支援専門員",$E$14:$F$29,"A")</f>
        <v>120</v>
      </c>
      <c r="H34" s="258"/>
      <c r="I34" s="112"/>
      <c r="J34" s="259">
        <v>0</v>
      </c>
      <c r="K34" s="260"/>
      <c r="L34" s="259">
        <v>0</v>
      </c>
      <c r="M34" s="260"/>
      <c r="N34" s="111"/>
      <c r="O34" s="111"/>
      <c r="P34" s="259">
        <v>3</v>
      </c>
      <c r="Q34" s="260"/>
      <c r="R34" s="98"/>
      <c r="S34" s="98"/>
      <c r="T34" s="252" t="s">
        <v>4</v>
      </c>
      <c r="U34" s="253"/>
      <c r="V34" s="252" t="s">
        <v>51</v>
      </c>
      <c r="W34" s="254"/>
      <c r="X34" s="254"/>
      <c r="Y34" s="253"/>
      <c r="Z34" s="10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4</v>
      </c>
      <c r="D35" s="253"/>
      <c r="E35" s="255">
        <f>SUMIFS($AU$14:$AV$29,$C$14:$D$29,"介護支援専門員",$E$14:$F$29,"B")</f>
        <v>0</v>
      </c>
      <c r="F35" s="256"/>
      <c r="G35" s="257">
        <f>SUMIFS($AW$14:$AX$29,$C$14:$D$29,"介護支援専門員",$E$14:$F$29,"B")</f>
        <v>0</v>
      </c>
      <c r="H35" s="258"/>
      <c r="I35" s="112"/>
      <c r="J35" s="259">
        <v>0</v>
      </c>
      <c r="K35" s="260"/>
      <c r="L35" s="259">
        <v>0</v>
      </c>
      <c r="M35" s="260"/>
      <c r="N35" s="111"/>
      <c r="O35" s="111"/>
      <c r="P35" s="259">
        <v>0</v>
      </c>
      <c r="Q35" s="260"/>
      <c r="R35" s="98"/>
      <c r="S35" s="98"/>
      <c r="T35" s="252" t="s">
        <v>5</v>
      </c>
      <c r="U35" s="253"/>
      <c r="V35" s="252" t="s">
        <v>52</v>
      </c>
      <c r="W35" s="254"/>
      <c r="X35" s="254"/>
      <c r="Y35" s="253"/>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5</v>
      </c>
      <c r="D36" s="253"/>
      <c r="E36" s="255">
        <f>SUMIFS($AU$14:$AV$29,$C$14:$D$29,"介護支援専門員",$E$14:$F$29,"C")</f>
        <v>80</v>
      </c>
      <c r="F36" s="256"/>
      <c r="G36" s="257">
        <f>SUMIFS($AW$14:$AX$29,$C$14:$D$29,"介護支援専門員",$E$14:$F$29,"C")</f>
        <v>20</v>
      </c>
      <c r="H36" s="258"/>
      <c r="I36" s="112"/>
      <c r="J36" s="259">
        <v>80</v>
      </c>
      <c r="K36" s="260"/>
      <c r="L36" s="261">
        <v>20</v>
      </c>
      <c r="M36" s="262"/>
      <c r="N36" s="111"/>
      <c r="O36" s="111"/>
      <c r="P36" s="255" t="s">
        <v>30</v>
      </c>
      <c r="Q36" s="256"/>
      <c r="R36" s="98"/>
      <c r="S36" s="98"/>
      <c r="T36" s="252" t="s">
        <v>6</v>
      </c>
      <c r="U36" s="253"/>
      <c r="V36" s="252" t="s">
        <v>69</v>
      </c>
      <c r="W36" s="254"/>
      <c r="X36" s="254"/>
      <c r="Y36" s="253"/>
      <c r="Z36" s="105"/>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6</v>
      </c>
      <c r="D37" s="253"/>
      <c r="E37" s="255">
        <f>SUMIFS($AU$14:$AV$29,$C$14:$D$29,"介護支援専門員",$E$14:$F$29,"D")</f>
        <v>0</v>
      </c>
      <c r="F37" s="256"/>
      <c r="G37" s="257">
        <f>SUMIFS($AW$14:$AX$29,$C$14:$D$29,"介護支援専門員",$E$14:$F$29,"D")</f>
        <v>0</v>
      </c>
      <c r="H37" s="258"/>
      <c r="I37" s="112"/>
      <c r="J37" s="259">
        <v>0</v>
      </c>
      <c r="K37" s="260"/>
      <c r="L37" s="261">
        <v>0</v>
      </c>
      <c r="M37" s="262"/>
      <c r="N37" s="111"/>
      <c r="O37" s="111"/>
      <c r="P37" s="255" t="s">
        <v>30</v>
      </c>
      <c r="Q37" s="256"/>
      <c r="R37" s="98"/>
      <c r="S37" s="98"/>
      <c r="T37" s="98"/>
      <c r="U37" s="263"/>
      <c r="V37" s="263"/>
      <c r="W37" s="264"/>
      <c r="X37" s="264"/>
      <c r="Y37" s="150"/>
      <c r="Z37" s="150"/>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27</v>
      </c>
      <c r="D38" s="253"/>
      <c r="E38" s="255">
        <f>SUM(E34:F37)</f>
        <v>560</v>
      </c>
      <c r="F38" s="256"/>
      <c r="G38" s="257">
        <f>SUM(G34:H37)</f>
        <v>140</v>
      </c>
      <c r="H38" s="258"/>
      <c r="I38" s="112"/>
      <c r="J38" s="255">
        <f>SUM(J34:K37)</f>
        <v>80</v>
      </c>
      <c r="K38" s="256"/>
      <c r="L38" s="255">
        <f>SUM(L34:M37)</f>
        <v>20</v>
      </c>
      <c r="M38" s="256"/>
      <c r="N38" s="111"/>
      <c r="O38" s="111"/>
      <c r="P38" s="255">
        <f>SUM(P34:Q35)</f>
        <v>3</v>
      </c>
      <c r="Q38" s="256"/>
      <c r="R38" s="98"/>
      <c r="S38" s="98"/>
      <c r="T38" s="98"/>
      <c r="U38" s="263"/>
      <c r="V38" s="263"/>
      <c r="W38" s="264"/>
      <c r="X38" s="264"/>
      <c r="Y38" s="149"/>
      <c r="Z38" s="14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9" t="s">
        <v>45</v>
      </c>
      <c r="D40" s="98"/>
      <c r="E40" s="98"/>
      <c r="F40" s="98"/>
      <c r="G40" s="98"/>
      <c r="H40" s="98"/>
      <c r="I40" s="106" t="s">
        <v>89</v>
      </c>
      <c r="J40" s="272" t="s">
        <v>90</v>
      </c>
      <c r="K40" s="273"/>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
        <v>40</v>
      </c>
      <c r="D41" s="98"/>
      <c r="E41" s="98"/>
      <c r="F41" s="98"/>
      <c r="G41" s="98"/>
      <c r="H41" s="98" t="s">
        <v>41</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250" t="s">
        <v>42</v>
      </c>
      <c r="N42" s="250"/>
      <c r="O42" s="250"/>
      <c r="P42" s="250"/>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274">
        <f>IF($J$40="週",L38,J38)</f>
        <v>20</v>
      </c>
      <c r="D43" s="275"/>
      <c r="E43" s="275"/>
      <c r="F43" s="276"/>
      <c r="G43" s="100" t="s">
        <v>28</v>
      </c>
      <c r="H43" s="252">
        <f>IF($J$40="週",$AV$5,$AZ$5)</f>
        <v>40</v>
      </c>
      <c r="I43" s="254"/>
      <c r="J43" s="254"/>
      <c r="K43" s="253"/>
      <c r="L43" s="100" t="s">
        <v>29</v>
      </c>
      <c r="M43" s="266">
        <f>ROUNDDOWN(C43/H43,1)</f>
        <v>0.5</v>
      </c>
      <c r="N43" s="267"/>
      <c r="O43" s="267"/>
      <c r="P43" s="268"/>
      <c r="Q43" s="98"/>
      <c r="R43" s="98"/>
      <c r="S43" s="98"/>
      <c r="T43" s="98"/>
      <c r="U43" s="265"/>
      <c r="V43" s="265"/>
      <c r="W43" s="265"/>
      <c r="X43" s="265"/>
      <c r="Y43" s="143"/>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c r="D44" s="98"/>
      <c r="E44" s="98"/>
      <c r="F44" s="98"/>
      <c r="G44" s="98"/>
      <c r="H44" s="98"/>
      <c r="I44" s="98"/>
      <c r="J44" s="98"/>
      <c r="K44" s="98"/>
      <c r="L44" s="99"/>
      <c r="M44" s="98" t="s">
        <v>71</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122</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47</v>
      </c>
      <c r="D46" s="98"/>
      <c r="E46" s="98"/>
      <c r="F46" s="98"/>
      <c r="G46" s="98"/>
      <c r="H46" s="98"/>
      <c r="I46" s="98"/>
      <c r="J46" s="98"/>
      <c r="K46" s="98"/>
      <c r="L46" s="99"/>
      <c r="M46" s="100"/>
      <c r="N46" s="100"/>
      <c r="O46" s="100"/>
      <c r="P46" s="100"/>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67" t="s">
        <v>43</v>
      </c>
      <c r="D47" s="67"/>
      <c r="E47" s="67"/>
      <c r="F47" s="67"/>
      <c r="G47" s="67"/>
      <c r="H47" s="98" t="s">
        <v>46</v>
      </c>
      <c r="I47" s="67"/>
      <c r="J47" s="67"/>
      <c r="K47" s="67"/>
      <c r="L47" s="67"/>
      <c r="M47" s="250" t="s">
        <v>27</v>
      </c>
      <c r="N47" s="250"/>
      <c r="O47" s="250"/>
      <c r="P47" s="25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252">
        <f>P38</f>
        <v>3</v>
      </c>
      <c r="D48" s="254"/>
      <c r="E48" s="254"/>
      <c r="F48" s="253"/>
      <c r="G48" s="100" t="s">
        <v>81</v>
      </c>
      <c r="H48" s="266">
        <f>M43</f>
        <v>0.5</v>
      </c>
      <c r="I48" s="267"/>
      <c r="J48" s="267"/>
      <c r="K48" s="268"/>
      <c r="L48" s="100" t="s">
        <v>29</v>
      </c>
      <c r="M48" s="269">
        <f>ROUNDDOWN(C48+H48,1)</f>
        <v>3.5</v>
      </c>
      <c r="N48" s="270"/>
      <c r="O48" s="270"/>
      <c r="P48" s="271"/>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80"/>
      <c r="D50" s="80"/>
      <c r="E50" s="35"/>
      <c r="F50" s="35"/>
      <c r="G50" s="35"/>
      <c r="H50" s="35"/>
      <c r="I50" s="35"/>
      <c r="J50" s="35"/>
      <c r="K50" s="35"/>
      <c r="L50" s="35"/>
      <c r="M50" s="35"/>
      <c r="N50" s="35"/>
      <c r="O50" s="35"/>
      <c r="P50" s="35"/>
      <c r="Q50" s="35"/>
      <c r="R50" s="35"/>
      <c r="S50" s="35"/>
      <c r="T50" s="80"/>
      <c r="U50" s="35"/>
      <c r="V50" s="35"/>
      <c r="W50" s="35"/>
      <c r="X50" s="35"/>
      <c r="Y50" s="35"/>
      <c r="Z50" s="35"/>
      <c r="AA50" s="35"/>
      <c r="AB50" s="35"/>
      <c r="AC50" s="35"/>
      <c r="AD50" s="35"/>
      <c r="AE50" s="35"/>
      <c r="AF50" s="35"/>
      <c r="AJ50" s="81"/>
      <c r="AK50" s="82"/>
      <c r="AL50" s="82"/>
      <c r="AM50" s="35"/>
      <c r="AN50" s="35"/>
      <c r="AO50" s="35"/>
      <c r="AP50" s="35"/>
      <c r="AQ50" s="35"/>
      <c r="AR50" s="35"/>
      <c r="AS50" s="35"/>
      <c r="AT50" s="35"/>
      <c r="AU50" s="35"/>
      <c r="AV50" s="35"/>
      <c r="AW50" s="35"/>
      <c r="AX50" s="35"/>
      <c r="AY50" s="35"/>
      <c r="AZ50" s="35"/>
      <c r="BA50" s="35"/>
      <c r="BB50" s="35"/>
      <c r="BC50" s="35"/>
      <c r="BD50" s="35"/>
      <c r="BE50" s="82"/>
    </row>
    <row r="51" spans="1:58" ht="20.25" customHeight="1" x14ac:dyDescent="0.4">
      <c r="A51" s="35"/>
      <c r="B51" s="35"/>
      <c r="C51" s="80"/>
      <c r="D51" s="80"/>
      <c r="E51" s="35"/>
      <c r="F51" s="35"/>
      <c r="G51" s="35"/>
      <c r="H51" s="35"/>
      <c r="I51" s="35"/>
      <c r="J51" s="35"/>
      <c r="K51" s="35"/>
      <c r="L51" s="35"/>
      <c r="M51" s="35"/>
      <c r="N51" s="35"/>
      <c r="O51" s="35"/>
      <c r="P51" s="35"/>
      <c r="Q51" s="35"/>
      <c r="R51" s="35"/>
      <c r="S51" s="35"/>
      <c r="T51" s="35"/>
      <c r="U51" s="80"/>
      <c r="V51" s="35"/>
      <c r="W51" s="35"/>
      <c r="X51" s="35"/>
      <c r="Y51" s="35"/>
      <c r="Z51" s="35"/>
      <c r="AA51" s="35"/>
      <c r="AB51" s="35"/>
      <c r="AC51" s="35"/>
      <c r="AD51" s="35"/>
      <c r="AE51" s="35"/>
      <c r="AF51" s="35"/>
      <c r="AG51" s="35"/>
      <c r="AK51" s="81"/>
      <c r="AL51" s="82"/>
      <c r="AM51" s="82"/>
      <c r="AN51" s="35"/>
      <c r="AO51" s="35"/>
      <c r="AP51" s="35"/>
      <c r="AQ51" s="35"/>
      <c r="AR51" s="35"/>
      <c r="AS51" s="35"/>
      <c r="AT51" s="35"/>
      <c r="AU51" s="35"/>
      <c r="AV51" s="35"/>
      <c r="AW51" s="35"/>
      <c r="AX51" s="35"/>
      <c r="AY51" s="35"/>
      <c r="AZ51" s="35"/>
      <c r="BA51" s="35"/>
      <c r="BB51" s="35"/>
      <c r="BC51" s="35"/>
      <c r="BD51" s="35"/>
      <c r="BE51" s="35"/>
      <c r="BF51" s="82"/>
    </row>
    <row r="52" spans="1:58" ht="20.25" customHeight="1" x14ac:dyDescent="0.4">
      <c r="A52" s="35"/>
      <c r="B52" s="35"/>
      <c r="C52" s="35"/>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C54" s="81"/>
      <c r="D54" s="81"/>
      <c r="E54" s="81"/>
      <c r="F54" s="81"/>
      <c r="G54" s="81"/>
      <c r="H54" s="81"/>
      <c r="I54" s="81"/>
      <c r="J54" s="81"/>
      <c r="K54" s="81"/>
      <c r="L54" s="81"/>
      <c r="M54" s="81"/>
      <c r="N54" s="81"/>
      <c r="O54" s="81"/>
      <c r="P54" s="81"/>
      <c r="Q54" s="81"/>
      <c r="R54" s="81"/>
      <c r="S54" s="81"/>
      <c r="T54" s="81"/>
      <c r="U54" s="82"/>
      <c r="V54" s="82"/>
      <c r="W54" s="81"/>
      <c r="X54" s="81"/>
      <c r="Y54" s="81"/>
      <c r="Z54" s="81"/>
      <c r="AA54" s="81"/>
      <c r="AB54" s="81"/>
      <c r="AC54" s="81"/>
      <c r="AD54" s="81"/>
      <c r="AE54" s="81"/>
      <c r="AF54" s="81"/>
      <c r="AG54" s="81"/>
      <c r="AH54" s="81"/>
      <c r="AI54" s="81"/>
      <c r="AJ54" s="81"/>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sheetData>
  <sheetProtection insertRows="0"/>
  <mergeCells count="198">
    <mergeCell ref="M47:P47"/>
    <mergeCell ref="C48:F48"/>
    <mergeCell ref="H48:K48"/>
    <mergeCell ref="M48:P48"/>
    <mergeCell ref="J40:K40"/>
    <mergeCell ref="M42:P42"/>
    <mergeCell ref="C43:F43"/>
    <mergeCell ref="H43:K43"/>
    <mergeCell ref="M43:P43"/>
    <mergeCell ref="U38:V38"/>
    <mergeCell ref="W38:X38"/>
    <mergeCell ref="U43:X43"/>
    <mergeCell ref="W37:X37"/>
    <mergeCell ref="C38:D38"/>
    <mergeCell ref="E38:F38"/>
    <mergeCell ref="G38:H38"/>
    <mergeCell ref="J38:K38"/>
    <mergeCell ref="L38:M38"/>
    <mergeCell ref="P38:Q38"/>
    <mergeCell ref="E37:F37"/>
    <mergeCell ref="G37:H37"/>
    <mergeCell ref="J37:K37"/>
    <mergeCell ref="L37:M37"/>
    <mergeCell ref="P37:Q37"/>
    <mergeCell ref="U37:V37"/>
    <mergeCell ref="V36:Y36"/>
    <mergeCell ref="C37:D37"/>
    <mergeCell ref="E36:F36"/>
    <mergeCell ref="G36:H36"/>
    <mergeCell ref="J36:K36"/>
    <mergeCell ref="L36:M36"/>
    <mergeCell ref="P36:Q36"/>
    <mergeCell ref="T36:U36"/>
    <mergeCell ref="C36:D36"/>
    <mergeCell ref="T35:U35"/>
    <mergeCell ref="V35:Y35"/>
    <mergeCell ref="C35:D35"/>
    <mergeCell ref="E35:F35"/>
    <mergeCell ref="G35:H35"/>
    <mergeCell ref="J35:K35"/>
    <mergeCell ref="G34:H34"/>
    <mergeCell ref="J34:K34"/>
    <mergeCell ref="L34:M34"/>
    <mergeCell ref="P34:Q34"/>
    <mergeCell ref="T34:U34"/>
    <mergeCell ref="V34:Y34"/>
    <mergeCell ref="C34:D34"/>
    <mergeCell ref="E34:F34"/>
    <mergeCell ref="L35:M35"/>
    <mergeCell ref="P35:Q35"/>
    <mergeCell ref="C32:D33"/>
    <mergeCell ref="E32:H32"/>
    <mergeCell ref="J32:M32"/>
    <mergeCell ref="T32:U32"/>
    <mergeCell ref="V32:Y32"/>
    <mergeCell ref="E33:F33"/>
    <mergeCell ref="G33:H33"/>
    <mergeCell ref="J33:K33"/>
    <mergeCell ref="L33:M33"/>
    <mergeCell ref="T33:U33"/>
    <mergeCell ref="V33:Y33"/>
    <mergeCell ref="C29:D29"/>
    <mergeCell ref="E29:F29"/>
    <mergeCell ref="G29:K29"/>
    <mergeCell ref="L29:O29"/>
    <mergeCell ref="AU29:AV29"/>
    <mergeCell ref="AW29:AX29"/>
    <mergeCell ref="AY29:BD29"/>
    <mergeCell ref="AY28:BD28"/>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29">
    <cfRule type="expression" dxfId="9" priority="4">
      <formula>INDIRECT(ADDRESS(ROW(),COLUMN()))=TRUNC(INDIRECT(ADDRESS(ROW(),COLUMN())))</formula>
    </cfRule>
  </conditionalFormatting>
  <conditionalFormatting sqref="E34:Q38">
    <cfRule type="expression" dxfId="8" priority="2">
      <formula>INDIRECT(ADDRESS(ROW(),COLUMN()))=TRUNC(INDIRECT(ADDRESS(ROW(),COLUMN())))</formula>
    </cfRule>
  </conditionalFormatting>
  <conditionalFormatting sqref="C43:F43">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0:K40">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9">
      <formula1>職種</formula1>
    </dataValidation>
    <dataValidation type="list" errorStyle="warning" allowBlank="1" showInputMessage="1" error="リストにない場合のみ、入力してください。" sqref="G14:K29">
      <formula1>INDIRECT(C14)</formula1>
    </dataValidation>
    <dataValidation type="list" allowBlank="1" showInputMessage="1" sqref="E14: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5"/>
  <sheetViews>
    <sheetView showGridLines="0" view="pageBreakPreview" topLeftCell="A25" zoomScale="75" zoomScaleNormal="55" zoomScaleSheetLayoutView="75" workbookViewId="0">
      <selection activeCell="AU29" sqref="AU29:AV2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29" si="22">IF($AZ$3="４週",AU14/4,IF($AZ$3="暦月",AU14/($AZ$7/7),""))</f>
        <v>0</v>
      </c>
      <c r="AX14" s="231"/>
      <c r="AY14" s="198"/>
      <c r="AZ14" s="199"/>
      <c r="BA14" s="199"/>
      <c r="BB14" s="199"/>
      <c r="BC14" s="199"/>
      <c r="BD14" s="200"/>
    </row>
    <row r="15" spans="1:57" ht="39.950000000000003" customHeight="1" x14ac:dyDescent="0.4">
      <c r="A15" s="71"/>
      <c r="B15" s="86">
        <f t="shared" ref="B15:B29"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29"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thickBot="1" x14ac:dyDescent="0.45">
      <c r="A29" s="71"/>
      <c r="B29" s="86">
        <f t="shared" si="23"/>
        <v>16</v>
      </c>
      <c r="C29" s="232"/>
      <c r="D29" s="233"/>
      <c r="E29" s="234"/>
      <c r="F29" s="235"/>
      <c r="G29" s="236"/>
      <c r="H29" s="237"/>
      <c r="I29" s="237"/>
      <c r="J29" s="237"/>
      <c r="K29" s="238"/>
      <c r="L29" s="239"/>
      <c r="M29" s="240"/>
      <c r="N29" s="240"/>
      <c r="O29" s="241"/>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242">
        <f t="shared" si="24"/>
        <v>0</v>
      </c>
      <c r="AV29" s="243"/>
      <c r="AW29" s="244">
        <f t="shared" si="22"/>
        <v>0</v>
      </c>
      <c r="AX29" s="245"/>
      <c r="AY29" s="246"/>
      <c r="AZ29" s="247"/>
      <c r="BA29" s="247"/>
      <c r="BB29" s="247"/>
      <c r="BC29" s="247"/>
      <c r="BD29" s="248"/>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8" t="s">
        <v>133</v>
      </c>
      <c r="C31" s="98"/>
      <c r="D31" s="98"/>
      <c r="E31" s="98"/>
      <c r="F31" s="98"/>
      <c r="G31" s="98"/>
      <c r="H31" s="98"/>
      <c r="I31" s="98"/>
      <c r="J31" s="98"/>
      <c r="K31" s="98"/>
      <c r="L31" s="99"/>
      <c r="M31" s="98"/>
      <c r="N31" s="98"/>
      <c r="O31" s="98"/>
      <c r="P31" s="98"/>
      <c r="Q31" s="98"/>
      <c r="R31" s="98"/>
      <c r="S31" s="98"/>
      <c r="T31" s="98" t="s">
        <v>70</v>
      </c>
      <c r="U31" s="98"/>
      <c r="V31" s="98"/>
      <c r="W31" s="98"/>
      <c r="X31" s="98"/>
      <c r="Y31" s="98"/>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249" t="s">
        <v>35</v>
      </c>
      <c r="D32" s="249"/>
      <c r="E32" s="249" t="s">
        <v>36</v>
      </c>
      <c r="F32" s="249"/>
      <c r="G32" s="249"/>
      <c r="H32" s="249"/>
      <c r="I32" s="98"/>
      <c r="J32" s="251" t="s">
        <v>39</v>
      </c>
      <c r="K32" s="251"/>
      <c r="L32" s="251"/>
      <c r="M32" s="251"/>
      <c r="N32" s="67"/>
      <c r="O32" s="67"/>
      <c r="P32" s="96" t="s">
        <v>47</v>
      </c>
      <c r="Q32" s="96"/>
      <c r="R32" s="98"/>
      <c r="S32" s="98"/>
      <c r="T32" s="252" t="s">
        <v>7</v>
      </c>
      <c r="U32" s="253"/>
      <c r="V32" s="252" t="s">
        <v>8</v>
      </c>
      <c r="W32" s="254"/>
      <c r="X32" s="254"/>
      <c r="Y32" s="253"/>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50"/>
      <c r="D33" s="250"/>
      <c r="E33" s="250" t="s">
        <v>37</v>
      </c>
      <c r="F33" s="250"/>
      <c r="G33" s="250" t="s">
        <v>38</v>
      </c>
      <c r="H33" s="250"/>
      <c r="I33" s="98"/>
      <c r="J33" s="250" t="s">
        <v>37</v>
      </c>
      <c r="K33" s="250"/>
      <c r="L33" s="250" t="s">
        <v>38</v>
      </c>
      <c r="M33" s="250"/>
      <c r="N33" s="67"/>
      <c r="O33" s="67"/>
      <c r="P33" s="96" t="s">
        <v>44</v>
      </c>
      <c r="Q33" s="96"/>
      <c r="R33" s="98"/>
      <c r="S33" s="98"/>
      <c r="T33" s="252" t="s">
        <v>3</v>
      </c>
      <c r="U33" s="253"/>
      <c r="V33" s="252" t="s">
        <v>50</v>
      </c>
      <c r="W33" s="254"/>
      <c r="X33" s="254"/>
      <c r="Y33" s="253"/>
      <c r="Z33" s="146"/>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2" t="s">
        <v>3</v>
      </c>
      <c r="D34" s="253"/>
      <c r="E34" s="255">
        <f>SUMIFS($AU$14:$AV$29,$C$14:$D$29,"介護支援専門員",$E$14:$F$29,"A")</f>
        <v>0</v>
      </c>
      <c r="F34" s="256"/>
      <c r="G34" s="257">
        <f>SUMIFS($AW$14:$AX$29,$C$14:$D$29,"介護支援専門員",$E$14:$F$29,"A")</f>
        <v>0</v>
      </c>
      <c r="H34" s="258"/>
      <c r="I34" s="112"/>
      <c r="J34" s="259">
        <v>0</v>
      </c>
      <c r="K34" s="260"/>
      <c r="L34" s="259">
        <v>0</v>
      </c>
      <c r="M34" s="260"/>
      <c r="N34" s="111"/>
      <c r="O34" s="111"/>
      <c r="P34" s="259">
        <v>0</v>
      </c>
      <c r="Q34" s="260"/>
      <c r="R34" s="98"/>
      <c r="S34" s="98"/>
      <c r="T34" s="252" t="s">
        <v>4</v>
      </c>
      <c r="U34" s="253"/>
      <c r="V34" s="252" t="s">
        <v>51</v>
      </c>
      <c r="W34" s="254"/>
      <c r="X34" s="254"/>
      <c r="Y34" s="253"/>
      <c r="Z34" s="14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4</v>
      </c>
      <c r="D35" s="253"/>
      <c r="E35" s="255">
        <f>SUMIFS($AU$14:$AV$29,$C$14:$D$29,"介護支援専門員",$E$14:$F$29,"B")</f>
        <v>0</v>
      </c>
      <c r="F35" s="256"/>
      <c r="G35" s="257">
        <f>SUMIFS($AW$14:$AX$29,$C$14:$D$29,"介護支援専門員",$E$14:$F$29,"B")</f>
        <v>0</v>
      </c>
      <c r="H35" s="258"/>
      <c r="I35" s="112"/>
      <c r="J35" s="259">
        <v>0</v>
      </c>
      <c r="K35" s="260"/>
      <c r="L35" s="259">
        <v>0</v>
      </c>
      <c r="M35" s="260"/>
      <c r="N35" s="111"/>
      <c r="O35" s="111"/>
      <c r="P35" s="259">
        <v>0</v>
      </c>
      <c r="Q35" s="260"/>
      <c r="R35" s="98"/>
      <c r="S35" s="98"/>
      <c r="T35" s="252" t="s">
        <v>5</v>
      </c>
      <c r="U35" s="253"/>
      <c r="V35" s="252" t="s">
        <v>52</v>
      </c>
      <c r="W35" s="254"/>
      <c r="X35" s="254"/>
      <c r="Y35" s="253"/>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5</v>
      </c>
      <c r="D36" s="253"/>
      <c r="E36" s="255">
        <f>SUMIFS($AU$14:$AV$29,$C$14:$D$29,"介護支援専門員",$E$14:$F$29,"C")</f>
        <v>0</v>
      </c>
      <c r="F36" s="256"/>
      <c r="G36" s="257">
        <f>SUMIFS($AW$14:$AX$29,$C$14:$D$29,"介護支援専門員",$E$14:$F$29,"C")</f>
        <v>0</v>
      </c>
      <c r="H36" s="258"/>
      <c r="I36" s="112"/>
      <c r="J36" s="259">
        <v>0</v>
      </c>
      <c r="K36" s="260"/>
      <c r="L36" s="261">
        <v>0</v>
      </c>
      <c r="M36" s="262"/>
      <c r="N36" s="111"/>
      <c r="O36" s="111"/>
      <c r="P36" s="255" t="s">
        <v>30</v>
      </c>
      <c r="Q36" s="256"/>
      <c r="R36" s="98"/>
      <c r="S36" s="98"/>
      <c r="T36" s="252" t="s">
        <v>6</v>
      </c>
      <c r="U36" s="253"/>
      <c r="V36" s="252" t="s">
        <v>69</v>
      </c>
      <c r="W36" s="254"/>
      <c r="X36" s="254"/>
      <c r="Y36" s="253"/>
      <c r="Z36" s="14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6</v>
      </c>
      <c r="D37" s="253"/>
      <c r="E37" s="255">
        <f>SUMIFS($AU$14:$AV$29,$C$14:$D$29,"介護支援専門員",$E$14:$F$29,"D")</f>
        <v>0</v>
      </c>
      <c r="F37" s="256"/>
      <c r="G37" s="257">
        <f>SUMIFS($AW$14:$AX$29,$C$14:$D$29,"介護支援専門員",$E$14:$F$29,"D")</f>
        <v>0</v>
      </c>
      <c r="H37" s="258"/>
      <c r="I37" s="112"/>
      <c r="J37" s="259">
        <v>0</v>
      </c>
      <c r="K37" s="260"/>
      <c r="L37" s="261">
        <v>0</v>
      </c>
      <c r="M37" s="262"/>
      <c r="N37" s="111"/>
      <c r="O37" s="111"/>
      <c r="P37" s="255" t="s">
        <v>30</v>
      </c>
      <c r="Q37" s="256"/>
      <c r="R37" s="98"/>
      <c r="S37" s="98"/>
      <c r="T37" s="98"/>
      <c r="U37" s="263"/>
      <c r="V37" s="263"/>
      <c r="W37" s="264"/>
      <c r="X37" s="264"/>
      <c r="Y37" s="150"/>
      <c r="Z37" s="150"/>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27</v>
      </c>
      <c r="D38" s="253"/>
      <c r="E38" s="255">
        <f>SUM(E34:F37)</f>
        <v>0</v>
      </c>
      <c r="F38" s="256"/>
      <c r="G38" s="257">
        <f>SUM(G34:H37)</f>
        <v>0</v>
      </c>
      <c r="H38" s="258"/>
      <c r="I38" s="112"/>
      <c r="J38" s="255">
        <f>SUM(J34:K37)</f>
        <v>0</v>
      </c>
      <c r="K38" s="256"/>
      <c r="L38" s="255">
        <f>SUM(L34:M37)</f>
        <v>0</v>
      </c>
      <c r="M38" s="256"/>
      <c r="N38" s="111"/>
      <c r="O38" s="111"/>
      <c r="P38" s="255">
        <f>SUM(P34:Q35)</f>
        <v>0</v>
      </c>
      <c r="Q38" s="256"/>
      <c r="R38" s="98"/>
      <c r="S38" s="98"/>
      <c r="T38" s="98"/>
      <c r="U38" s="263"/>
      <c r="V38" s="263"/>
      <c r="W38" s="264"/>
      <c r="X38" s="264"/>
      <c r="Y38" s="149"/>
      <c r="Z38" s="14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8"/>
      <c r="D39" s="98"/>
      <c r="E39" s="98"/>
      <c r="F39" s="98"/>
      <c r="G39" s="98"/>
      <c r="H39" s="98"/>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9" t="s">
        <v>45</v>
      </c>
      <c r="D40" s="98"/>
      <c r="E40" s="98"/>
      <c r="F40" s="98"/>
      <c r="G40" s="98"/>
      <c r="H40" s="98"/>
      <c r="I40" s="106" t="s">
        <v>89</v>
      </c>
      <c r="J40" s="272" t="s">
        <v>90</v>
      </c>
      <c r="K40" s="273"/>
      <c r="L40" s="107"/>
      <c r="M40" s="106"/>
      <c r="N40" s="98"/>
      <c r="O40" s="98"/>
      <c r="P40" s="98"/>
      <c r="Q40" s="98"/>
      <c r="R40" s="98"/>
      <c r="S40" s="98"/>
      <c r="T40" s="98"/>
      <c r="U40" s="102"/>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
        <v>40</v>
      </c>
      <c r="D41" s="98"/>
      <c r="E41" s="98"/>
      <c r="F41" s="98"/>
      <c r="G41" s="98"/>
      <c r="H41" s="98" t="s">
        <v>41</v>
      </c>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tr">
        <f>IF($J$40="週","対象時間数（週平均）","対象時間数（当月合計）")</f>
        <v>対象時間数（週平均）</v>
      </c>
      <c r="D42" s="98"/>
      <c r="E42" s="98"/>
      <c r="F42" s="98"/>
      <c r="G42" s="98"/>
      <c r="H42" s="98" t="str">
        <f>IF($J$40="週","週に勤務すべき時間数","当月に勤務すべき時間数")</f>
        <v>週に勤務すべき時間数</v>
      </c>
      <c r="I42" s="98"/>
      <c r="J42" s="98"/>
      <c r="K42" s="98"/>
      <c r="L42" s="99"/>
      <c r="M42" s="250" t="s">
        <v>42</v>
      </c>
      <c r="N42" s="250"/>
      <c r="O42" s="250"/>
      <c r="P42" s="250"/>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274">
        <f>IF($J$40="週",L38,J38)</f>
        <v>0</v>
      </c>
      <c r="D43" s="275"/>
      <c r="E43" s="275"/>
      <c r="F43" s="276"/>
      <c r="G43" s="145" t="s">
        <v>28</v>
      </c>
      <c r="H43" s="252">
        <f>IF($J$40="週",$AV$5,$AZ$5)</f>
        <v>40</v>
      </c>
      <c r="I43" s="254"/>
      <c r="J43" s="254"/>
      <c r="K43" s="253"/>
      <c r="L43" s="145" t="s">
        <v>29</v>
      </c>
      <c r="M43" s="266">
        <f>ROUNDDOWN(C43/H43,1)</f>
        <v>0</v>
      </c>
      <c r="N43" s="267"/>
      <c r="O43" s="267"/>
      <c r="P43" s="268"/>
      <c r="Q43" s="98"/>
      <c r="R43" s="98"/>
      <c r="S43" s="98"/>
      <c r="T43" s="98"/>
      <c r="U43" s="265"/>
      <c r="V43" s="265"/>
      <c r="W43" s="265"/>
      <c r="X43" s="265"/>
      <c r="Y43" s="143"/>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c r="D44" s="98"/>
      <c r="E44" s="98"/>
      <c r="F44" s="98"/>
      <c r="G44" s="98"/>
      <c r="H44" s="98"/>
      <c r="I44" s="98"/>
      <c r="J44" s="98"/>
      <c r="K44" s="98"/>
      <c r="L44" s="99"/>
      <c r="M44" s="98" t="s">
        <v>71</v>
      </c>
      <c r="N44" s="98"/>
      <c r="O44" s="98"/>
      <c r="P44" s="9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122</v>
      </c>
      <c r="D45" s="98"/>
      <c r="E45" s="98"/>
      <c r="F45" s="98"/>
      <c r="G45" s="98"/>
      <c r="H45" s="98"/>
      <c r="I45" s="98"/>
      <c r="J45" s="98"/>
      <c r="K45" s="98"/>
      <c r="L45" s="99"/>
      <c r="M45" s="98"/>
      <c r="N45" s="98"/>
      <c r="O45" s="98"/>
      <c r="P45" s="98"/>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47</v>
      </c>
      <c r="D46" s="98"/>
      <c r="E46" s="98"/>
      <c r="F46" s="98"/>
      <c r="G46" s="98"/>
      <c r="H46" s="98"/>
      <c r="I46" s="98"/>
      <c r="J46" s="98"/>
      <c r="K46" s="98"/>
      <c r="L46" s="99"/>
      <c r="M46" s="145"/>
      <c r="N46" s="145"/>
      <c r="O46" s="145"/>
      <c r="P46" s="145"/>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67" t="s">
        <v>43</v>
      </c>
      <c r="D47" s="67"/>
      <c r="E47" s="67"/>
      <c r="F47" s="67"/>
      <c r="G47" s="67"/>
      <c r="H47" s="98" t="s">
        <v>46</v>
      </c>
      <c r="I47" s="67"/>
      <c r="J47" s="67"/>
      <c r="K47" s="67"/>
      <c r="L47" s="67"/>
      <c r="M47" s="250" t="s">
        <v>27</v>
      </c>
      <c r="N47" s="250"/>
      <c r="O47" s="250"/>
      <c r="P47" s="25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252">
        <f>P38</f>
        <v>0</v>
      </c>
      <c r="D48" s="254"/>
      <c r="E48" s="254"/>
      <c r="F48" s="253"/>
      <c r="G48" s="145" t="s">
        <v>81</v>
      </c>
      <c r="H48" s="266">
        <f>M43</f>
        <v>0</v>
      </c>
      <c r="I48" s="267"/>
      <c r="J48" s="267"/>
      <c r="K48" s="268"/>
      <c r="L48" s="145" t="s">
        <v>29</v>
      </c>
      <c r="M48" s="269">
        <f>ROUNDDOWN(C48+H48,1)</f>
        <v>0</v>
      </c>
      <c r="N48" s="270"/>
      <c r="O48" s="270"/>
      <c r="P48" s="271"/>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c r="D49" s="98"/>
      <c r="E49" s="98"/>
      <c r="F49" s="98"/>
      <c r="G49" s="98"/>
      <c r="H49" s="98"/>
      <c r="I49" s="98"/>
      <c r="J49" s="98"/>
      <c r="K49" s="98"/>
      <c r="L49" s="98"/>
      <c r="M49" s="98"/>
      <c r="N49" s="99"/>
      <c r="O49" s="98"/>
      <c r="P49" s="9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198">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J34:K34"/>
    <mergeCell ref="T34:U34"/>
    <mergeCell ref="L33:M33"/>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3:U33"/>
    <mergeCell ref="J36:K36"/>
    <mergeCell ref="J37:K37"/>
    <mergeCell ref="L37:M37"/>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5:AV25"/>
    <mergeCell ref="AW25:AX25"/>
    <mergeCell ref="AU26:AV26"/>
    <mergeCell ref="AW26:AX26"/>
    <mergeCell ref="AU27:AV27"/>
    <mergeCell ref="AU29:AV29"/>
    <mergeCell ref="AW29:AX29"/>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AY29:BD29"/>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0:K40">
      <formula1>"週,暦月"</formula1>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9">
      <formula1>職種</formula1>
    </dataValidation>
    <dataValidation type="list" errorStyle="warning" allowBlank="1" showInputMessage="1" error="リストにない場合のみ、入力してください。" sqref="G14:K29">
      <formula1>INDIRECT(C14)</formula1>
    </dataValidation>
    <dataValidation type="list" allowBlank="1" showInputMessage="1" sqref="E14: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112"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clwork</cp:lastModifiedBy>
  <cp:lastPrinted>2022-03-26T09:39:27Z</cp:lastPrinted>
  <dcterms:created xsi:type="dcterms:W3CDTF">2020-01-14T23:44:41Z</dcterms:created>
  <dcterms:modified xsi:type="dcterms:W3CDTF">2022-03-26T09:44:42Z</dcterms:modified>
</cp:coreProperties>
</file>