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サービス名">#REF!</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<sst xmlns="http://schemas.openxmlformats.org/spreadsheetml/2006/main" xmlns:r="http://schemas.openxmlformats.org/officeDocument/2006/relationships" count="312" uniqueCount="312">
  <si>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</si>
  <si>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</si>
  <si>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</si>
  <si>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</si>
  <si>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</si>
  <si>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</si>
  <si>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</si>
  <si>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</si>
  <si>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</si>
  <si>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</si>
  <si>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</si>
  <si>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</si>
  <si>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</si>
  <si>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</si>
  <si>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</si>
  <si>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</si>
  <si>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</si>
  <si>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</si>
  <si>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要件Ⅸ</t>
    <rPh sb="0" eb="2">
      <t>ヨウケン</t>
    </rPh>
    <phoneticPr fontId="30"/>
  </si>
  <si>
    <t>サービス名</t>
    <rPh sb="4" eb="5">
      <t>メイ</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</si>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</sst>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 Id="rId13" Type="http://schemas.openxmlformats.org/officeDocument/2006/relationships/sheetMetadata" Target="metadata.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16</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1</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10</v>
      </c>
      <c r="S51" s="72"/>
      <c r="T51" s="72"/>
      <c r="U51" s="72"/>
      <c r="V51" s="72"/>
      <c r="W51" s="90"/>
      <c r="X51" s="20" t="s">
        <v>85</v>
      </c>
      <c r="Y51" s="73" t="s">
        <v>19</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7</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election activeCell="G10" sqref="G10:AJ10"/>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16</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1</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3</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13</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13</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13</v>
      </c>
      <c r="W35" s="387">
        <f>IF('別紙様式3-2'!P8="","",'別紙様式3-2'!P8)</f>
        <v>9713054</v>
      </c>
      <c r="X35" s="398"/>
      <c r="Y35" s="398"/>
      <c r="Z35" s="398"/>
      <c r="AA35" s="398"/>
      <c r="AB35" s="398"/>
      <c r="AC35" s="460" t="s">
        <v>13</v>
      </c>
      <c r="AD35" s="387">
        <f>IF('別紙様式3-2'!P9="","",'別紙様式3-2'!P9)</f>
        <v>7011763</v>
      </c>
      <c r="AE35" s="398"/>
      <c r="AF35" s="398"/>
      <c r="AG35" s="398"/>
      <c r="AH35" s="398"/>
      <c r="AI35" s="398"/>
      <c r="AJ35" s="581" t="s">
        <v>13</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13</v>
      </c>
      <c r="W36" s="384">
        <f>IFERROR(S76+Y76+AE76,"")</f>
        <v>10088663</v>
      </c>
      <c r="X36" s="396"/>
      <c r="Y36" s="396"/>
      <c r="Z36" s="396"/>
      <c r="AA36" s="396"/>
      <c r="AB36" s="446"/>
      <c r="AC36" s="527" t="s">
        <v>13</v>
      </c>
      <c r="AD36" s="384">
        <f>IFERROR(S94+S96,"")</f>
        <v>7407090</v>
      </c>
      <c r="AE36" s="396"/>
      <c r="AF36" s="396"/>
      <c r="AG36" s="396"/>
      <c r="AH36" s="396"/>
      <c r="AI36" s="446"/>
      <c r="AJ36" s="527" t="s">
        <v>13</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13</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13</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13</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13</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13</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13</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13</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13</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13</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15</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13</v>
      </c>
      <c r="Y76" s="435">
        <v>5257986</v>
      </c>
      <c r="Z76" s="435"/>
      <c r="AA76" s="435"/>
      <c r="AB76" s="435"/>
      <c r="AC76" s="435"/>
      <c r="AD76" s="484" t="s">
        <v>13</v>
      </c>
      <c r="AE76" s="435">
        <v>834421</v>
      </c>
      <c r="AF76" s="435"/>
      <c r="AG76" s="435"/>
      <c r="AH76" s="435"/>
      <c r="AI76" s="435"/>
      <c r="AJ76" s="587" t="s">
        <v>13</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13</v>
      </c>
      <c r="Y77" s="436">
        <f>Y76/(Y75*12)</f>
        <v>16109.025735294119</v>
      </c>
      <c r="Z77" s="436"/>
      <c r="AA77" s="436"/>
      <c r="AB77" s="436"/>
      <c r="AC77" s="469"/>
      <c r="AD77" s="485" t="s">
        <v>13</v>
      </c>
      <c r="AE77" s="436">
        <f>AE76/(AE75*12)</f>
        <v>7726.1203703703704</v>
      </c>
      <c r="AF77" s="436"/>
      <c r="AG77" s="436"/>
      <c r="AH77" s="436"/>
      <c r="AI77" s="469"/>
      <c r="AJ77" s="588" t="s">
        <v>13</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13</v>
      </c>
      <c r="AE80" s="542"/>
      <c r="AF80" s="548"/>
      <c r="AG80" s="548"/>
      <c r="AH80" s="548"/>
      <c r="AI80" s="542"/>
      <c r="AJ80" s="591" t="s">
        <v>13</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13</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13</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9</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13</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13</v>
      </c>
      <c r="Y95" s="506" t="s">
        <v>59</v>
      </c>
      <c r="Z95" s="517">
        <f>IFERROR(S95/S94*100,0)</f>
        <v>71.05848517213056</v>
      </c>
      <c r="AA95" s="519"/>
      <c r="AB95" s="524"/>
      <c r="AC95" s="532" t="s">
        <v>9</v>
      </c>
      <c r="AD95" s="540" t="s">
        <v>153</v>
      </c>
      <c r="AE95" s="546" t="s">
        <v>208</v>
      </c>
      <c r="AF95" s="549" t="str">
        <f>IF(X18="○",IF(Z95=0,"",IF(Z95&gt;=200/3,"○","×")),"")</f>
        <v>○</v>
      </c>
      <c r="AG95" s="558" t="s">
        <v>18</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13</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13</v>
      </c>
      <c r="Y97" s="507" t="s">
        <v>59</v>
      </c>
      <c r="Z97" s="517">
        <f>IFERROR(S97/S96*100,0)</f>
        <v>69.627207621030237</v>
      </c>
      <c r="AA97" s="519"/>
      <c r="AB97" s="524"/>
      <c r="AC97" s="533" t="s">
        <v>9</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13</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cm="1">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14</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8</v>
      </c>
      <c r="G140" s="311" t="s">
        <v>204</v>
      </c>
      <c r="H140" s="325"/>
      <c r="I140" s="267" t="s">
        <v>6</v>
      </c>
      <c r="J140" s="311" t="s">
        <v>204</v>
      </c>
      <c r="K140" s="325"/>
      <c r="L140" s="267" t="s">
        <v>17</v>
      </c>
      <c r="M140" s="367"/>
      <c r="N140" s="371" t="s">
        <v>16</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4</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16</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2</v>
      </c>
      <c r="C13" s="669"/>
      <c r="D13" s="669"/>
      <c r="E13" s="669"/>
      <c r="F13" s="669"/>
      <c r="G13" s="669"/>
      <c r="H13" s="669"/>
      <c r="I13" s="669"/>
      <c r="J13" s="669"/>
      <c r="K13" s="676"/>
      <c r="L13" s="680" t="s">
        <v>93</v>
      </c>
      <c r="M13" s="685" t="s">
        <v>203</v>
      </c>
      <c r="N13" s="691"/>
      <c r="O13" s="676" t="s">
        <v>88</v>
      </c>
      <c r="P13" s="660" t="s">
        <v>19</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5</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19</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7</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11</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12</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Administrator</cp:lastModifiedBy>
  <cp:lastPrinted>2023-02-27T08:06:40Z</cp:lastPrinted>
  <dcterms:created xsi:type="dcterms:W3CDTF">2023-01-10T13:53:21Z</dcterms:created>
  <dcterms:modified xsi:type="dcterms:W3CDTF">2024-06-20T03:52:04Z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2024-06-20T03:52:04Z</vt:filetime>
  </property>
</Properties>
</file>